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Blank template" sheetId="2" state="visible" r:id="rId2"/>
    <sheet name="Example"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mmm yyyy"/>
    <numFmt numFmtId="166" formatCode="&quot;$&quot;#,##0;[Red]-&quot;$&quot;#,##0"/>
    <numFmt numFmtId="167" formatCode="mmm yy"/>
  </numFmts>
  <fonts count="7">
    <font>
      <name val="Calibri"/>
      <family val="2"/>
      <color theme="1"/>
      <sz val="11"/>
      <scheme val="minor"/>
    </font>
    <font>
      <i val="1"/>
      <color rgb="005A6470"/>
      <sz val="9"/>
    </font>
    <font>
      <b val="1"/>
      <color rgb="001F3A5F"/>
      <sz val="16"/>
    </font>
    <font>
      <b val="1"/>
      <color rgb="001F3A5F"/>
      <sz val="12"/>
    </font>
    <font>
      <i val="1"/>
      <color rgb="005A6470"/>
      <sz val="10"/>
    </font>
    <font>
      <b val="1"/>
    </font>
    <font>
      <b val="1"/>
      <color rgb="00FFFFFF"/>
    </font>
  </fonts>
  <fills count="7">
    <fill>
      <patternFill/>
    </fill>
    <fill>
      <patternFill patternType="gray125"/>
    </fill>
    <fill>
      <patternFill patternType="solid">
        <fgColor rgb="00FFF6DC"/>
      </patternFill>
    </fill>
    <fill>
      <patternFill patternType="solid">
        <fgColor rgb="001F3A5F"/>
      </patternFill>
    </fill>
    <fill>
      <patternFill patternType="solid">
        <fgColor rgb="00EEF3F8"/>
      </patternFill>
    </fill>
    <fill>
      <patternFill patternType="solid">
        <fgColor rgb="002F6F73"/>
      </patternFill>
    </fill>
    <fill>
      <patternFill patternType="solid">
        <fgColor rgb="00DCE6F0"/>
      </patternFill>
    </fill>
  </fills>
  <borders count="5">
    <border>
      <left/>
      <right/>
      <top/>
      <bottom/>
      <diagonal/>
    </border>
    <border>
      <left style="thin">
        <color rgb="00C9D3DE"/>
      </left>
      <right style="thin">
        <color rgb="00C9D3DE"/>
      </right>
      <top style="thin">
        <color rgb="00C9D3DE"/>
      </top>
      <bottom style="thin">
        <color rgb="00C9D3DE"/>
      </bottom>
    </border>
    <border>
      <left/>
      <right/>
      <top style="thin">
        <color rgb="00C9D3DE"/>
      </top>
      <bottom/>
      <diagonal/>
    </border>
    <border>
      <left/>
      <right style="thin">
        <color rgb="00C9D3DE"/>
      </right>
      <top style="thin">
        <color rgb="00C9D3DE"/>
      </top>
      <bottom/>
      <diagonal/>
    </border>
    <border>
      <left/>
      <right style="thin">
        <color rgb="00C9D3DE"/>
      </right>
      <top style="thin">
        <color rgb="00C9D3DE"/>
      </top>
      <bottom style="thin">
        <color rgb="00C9D3DE"/>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5" fillId="0" borderId="0" pivotButton="0" quotePrefix="0" xfId="0"/>
    <xf numFmtId="0" fontId="0" fillId="2" borderId="0" pivotButton="0" quotePrefix="0" xfId="0"/>
    <xf numFmtId="0" fontId="5" fillId="0" borderId="0" applyAlignment="1" pivotButton="0" quotePrefix="0" xfId="0">
      <alignment horizontal="right"/>
    </xf>
    <xf numFmtId="165" fontId="0" fillId="2" borderId="0" pivotButton="0" quotePrefix="0" xfId="0"/>
    <xf numFmtId="166" fontId="0" fillId="2" borderId="0" pivotButton="0" quotePrefix="0" xfId="0"/>
    <xf numFmtId="0" fontId="6" fillId="3" borderId="1" applyAlignment="1" pivotButton="0" quotePrefix="0" xfId="0">
      <alignment horizontal="left"/>
    </xf>
    <xf numFmtId="167" fontId="6" fillId="3" borderId="1" applyAlignment="1" pivotButton="0" quotePrefix="0" xfId="0">
      <alignment horizontal="center"/>
    </xf>
    <xf numFmtId="0" fontId="6" fillId="3" borderId="1" applyAlignment="1" pivotButton="0" quotePrefix="0" xfId="0">
      <alignment horizontal="center"/>
    </xf>
    <xf numFmtId="0" fontId="5" fillId="4" borderId="1" pivotButton="0" quotePrefix="0" xfId="0"/>
    <xf numFmtId="166" fontId="0" fillId="2" borderId="1" pivotButton="0" quotePrefix="0" xfId="0"/>
    <xf numFmtId="166" fontId="0" fillId="4" borderId="1" pivotButton="0" quotePrefix="0" xfId="0"/>
    <xf numFmtId="0" fontId="6" fillId="5" borderId="0" pivotButton="0" quotePrefix="0" xfId="0"/>
    <xf numFmtId="0" fontId="0" fillId="5" borderId="0" pivotButton="0" quotePrefix="0" xfId="0"/>
    <xf numFmtId="0" fontId="0" fillId="0" borderId="1" pivotButton="0" quotePrefix="0" xfId="0"/>
    <xf numFmtId="166" fontId="5" fillId="4" borderId="1" pivotButton="0" quotePrefix="0" xfId="0"/>
    <xf numFmtId="0" fontId="5" fillId="6" borderId="1" pivotButton="0" quotePrefix="0" xfId="0"/>
    <xf numFmtId="166" fontId="5" fillId="6" borderId="1" pivotButton="0" quotePrefix="0" xfId="0"/>
    <xf numFmtId="0" fontId="0" fillId="4" borderId="1" pivotButton="0" quotePrefix="0" xfId="0"/>
    <xf numFmtId="0" fontId="0" fillId="0" borderId="1" applyAlignment="1" pivotButton="0" quotePrefix="0" xfId="0">
      <alignment horizontal="center"/>
    </xf>
    <xf numFmtId="0" fontId="3" fillId="0" borderId="0" pivotButton="0" quotePrefix="0" xfId="0"/>
    <xf numFmtId="0" fontId="0" fillId="0" borderId="4" pivotButton="0" quotePrefix="0" xfId="0"/>
    <xf numFmtId="165" fontId="5" fillId="4" borderId="1" pivotButton="0" quotePrefix="0" xfId="0"/>
    <xf numFmtId="1" fontId="5" fillId="4" borderId="1" pivotButton="0" quotePrefix="0" xfId="0"/>
  </cellXfs>
  <cellStyles count="1">
    <cellStyle name="Normal" xfId="0" builtinId="0" hidden="0"/>
  </cellStyles>
  <dxfs count="2">
    <dxf>
      <font>
        <b val="1"/>
        <color rgb="009C0006"/>
      </font>
      <fill>
        <patternFill patternType="solid">
          <fgColor rgb="00F8D7DA"/>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6"/>
  <sheetViews>
    <sheetView workbookViewId="0">
      <selection activeCell="A1" sqref="A1"/>
    </sheetView>
  </sheetViews>
  <sheetFormatPr baseColWidth="8" defaultRowHeight="15"/>
  <cols>
    <col width="110" customWidth="1" min="1" max="1"/>
  </cols>
  <sheetData>
    <row r="1">
      <c r="A1" s="1" t="inlineStr">
        <is>
          <t>Brandon Chiesa | brandonchiesa.com | Educational use only, not an offer of credit.</t>
        </is>
      </c>
    </row>
    <row r="2">
      <c r="A2" s="2" t="inlineStr">
        <is>
          <t>12-Month Cash Flow Projection: Instructions</t>
        </is>
      </c>
    </row>
    <row r="5">
      <c r="A5" s="3" t="inlineStr">
        <is>
          <t>What this is:</t>
        </is>
      </c>
    </row>
    <row r="6">
      <c r="A6" s="4" t="inlineStr">
        <is>
          <t>A simple month-by-month view of cash coming in and going out, so you can spot tight months before they happen. Lenders often ask for a projection like this with a line of credit or new loan request.</t>
        </is>
      </c>
    </row>
    <row r="7">
      <c r="A7" s="4" t="inlineStr"/>
    </row>
    <row r="8">
      <c r="A8" s="3" t="inlineStr">
        <is>
          <t>How to use it (3 steps):</t>
        </is>
      </c>
    </row>
    <row r="9">
      <c r="A9" s="4" t="inlineStr">
        <is>
          <t>1. Go to the 'Blank template' tab. Enter your business name, the first month, your starting cash (money in the bank on day one), and a cash cushion target (the least you are comfortable keeping in the bank).</t>
        </is>
      </c>
    </row>
    <row r="10">
      <c r="A10" s="4" t="inlineStr">
        <is>
          <t>2. Fill in the yellow cells: expected cash in and cash out for each month. Use cash timing, not sales timing. If customers pay 30 days after you invoice, record the collection in the month you expect the money.</t>
        </is>
      </c>
    </row>
    <row r="11">
      <c r="A11" s="4" t="inlineStr">
        <is>
          <t>3. Review the 'Ending cash' row and the 'Check' row. Red means you would be short that month. Amber means you would dip below your cushion target.</t>
        </is>
      </c>
    </row>
    <row r="12">
      <c r="A12" s="4" t="inlineStr"/>
    </row>
    <row r="13">
      <c r="A13" s="3" t="inlineStr">
        <is>
          <t>Tips:</t>
        </is>
      </c>
    </row>
    <row r="14">
      <c r="A14" s="4" t="inlineStr">
        <is>
          <t>Start from last year's bank statements and adjust. That keeps the projection grounded in real numbers.</t>
        </is>
      </c>
    </row>
    <row r="15">
      <c r="A15" s="4" t="inlineStr">
        <is>
          <t>Loan payments go in as one line (principal plus interest), because that is what leaves your account.</t>
        </is>
      </c>
    </row>
    <row r="16">
      <c r="A16" s="4" t="inlineStr">
        <is>
          <t>Do not include depreciation. It is an accounting expense, not cash leaving the bank.</t>
        </is>
      </c>
    </row>
    <row r="17">
      <c r="A17" s="4" t="inlineStr">
        <is>
          <t>Include the months your business is slow. Seasonal businesses feel the pinch in the off-season, and lenders want to see that you planned for it.</t>
        </is>
      </c>
    </row>
    <row r="18">
      <c r="A18" s="4" t="inlineStr">
        <is>
          <t>Run a 'what if' copy: lower sales 10 to 15 percent and see what happens. It is a useful stress test.</t>
        </is>
      </c>
    </row>
    <row r="19">
      <c r="A19" s="4" t="inlineStr"/>
    </row>
    <row r="20">
      <c r="A20" s="3" t="inlineStr">
        <is>
          <t>Tabs:</t>
        </is>
      </c>
    </row>
    <row r="21">
      <c r="A21" s="4" t="inlineStr">
        <is>
          <t>Blank template: your working copy. Example: a filled-in sample for a fictional seasonal landscaping company (example data only).</t>
        </is>
      </c>
    </row>
    <row r="22">
      <c r="A22" s="4" t="inlineStr"/>
    </row>
    <row r="23">
      <c r="A23" s="3" t="inlineStr">
        <is>
          <t>Cell colors:</t>
        </is>
      </c>
    </row>
    <row r="24">
      <c r="A24" s="4" t="inlineStr">
        <is>
          <t>Yellow = you type here. Light blue = calculated, do not type over. Red = negative ending cash. Amber = below your cushion target.</t>
        </is>
      </c>
    </row>
    <row r="25">
      <c r="A25" s="4" t="inlineStr"/>
    </row>
    <row r="26">
      <c r="A26" s="4" t="inlineStr">
        <is>
          <t>Educational use only, not an offer of credit. This template does not predict results and is not financial, tax, or legal advice. Talk with your accountant and your lender about your specific situation.</t>
        </is>
      </c>
    </row>
  </sheetData>
  <pageMargins left="0.75" right="0.75" top="1" bottom="1" header="0.5" footer="0.5"/>
  <pageSetup orientation="portrait" fitToHeight="0" fitToWidth="1"/>
  <headerFooter>
    <oddHeader>&amp;CBrandon Chiesa | brandonchiesa.com | Educational use only, not an offer of credit.</oddHeader>
    <oddFooter>&amp;CBrandon Chiesa | brandonchiesa.com | Educational use only, not an offer of credit.&amp;RPage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N39"/>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44"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s>
  <sheetData>
    <row r="1">
      <c r="A1" s="1" t="inlineStr">
        <is>
          <t>Brandon Chiesa | brandonchiesa.com | Educational use only, not an offer of credit.</t>
        </is>
      </c>
    </row>
    <row r="2">
      <c r="A2" s="2" t="inlineStr">
        <is>
          <t>12-Month Cash Flow Projection</t>
        </is>
      </c>
    </row>
    <row r="3">
      <c r="A3" s="5" t="inlineStr">
        <is>
          <t>Shaded yellow cells are inputs. Everything else calculates. Amounts in dollars.</t>
        </is>
      </c>
    </row>
    <row r="4">
      <c r="A4" s="6" t="inlineStr">
        <is>
          <t>Business name:</t>
        </is>
      </c>
      <c r="B4" s="7" t="inlineStr"/>
      <c r="G4" s="8" t="inlineStr">
        <is>
          <t>First month:</t>
        </is>
      </c>
      <c r="H4" s="9" t="n">
        <v>46388</v>
      </c>
      <c r="I4" s="8" t="inlineStr">
        <is>
          <t>Cash cushion target:</t>
        </is>
      </c>
      <c r="K4" s="10" t="n">
        <v>0</v>
      </c>
    </row>
    <row r="6">
      <c r="A6" s="11" t="inlineStr">
        <is>
          <t>Line item</t>
        </is>
      </c>
      <c r="B6" s="12">
        <f>DATE(YEAR($H$4),MONTH($H$4)+0,1)</f>
        <v/>
      </c>
      <c r="C6" s="12">
        <f>DATE(YEAR($H$4),MONTH($H$4)+1,1)</f>
        <v/>
      </c>
      <c r="D6" s="12">
        <f>DATE(YEAR($H$4),MONTH($H$4)+2,1)</f>
        <v/>
      </c>
      <c r="E6" s="12">
        <f>DATE(YEAR($H$4),MONTH($H$4)+3,1)</f>
        <v/>
      </c>
      <c r="F6" s="12">
        <f>DATE(YEAR($H$4),MONTH($H$4)+4,1)</f>
        <v/>
      </c>
      <c r="G6" s="12">
        <f>DATE(YEAR($H$4),MONTH($H$4)+5,1)</f>
        <v/>
      </c>
      <c r="H6" s="12">
        <f>DATE(YEAR($H$4),MONTH($H$4)+6,1)</f>
        <v/>
      </c>
      <c r="I6" s="12">
        <f>DATE(YEAR($H$4),MONTH($H$4)+7,1)</f>
        <v/>
      </c>
      <c r="J6" s="12">
        <f>DATE(YEAR($H$4),MONTH($H$4)+8,1)</f>
        <v/>
      </c>
      <c r="K6" s="12">
        <f>DATE(YEAR($H$4),MONTH($H$4)+9,1)</f>
        <v/>
      </c>
      <c r="L6" s="12">
        <f>DATE(YEAR($H$4),MONTH($H$4)+10,1)</f>
        <v/>
      </c>
      <c r="M6" s="12">
        <f>DATE(YEAR($H$4),MONTH($H$4)+11,1)</f>
        <v/>
      </c>
      <c r="N6" s="13" t="inlineStr">
        <is>
          <t>Annual total</t>
        </is>
      </c>
    </row>
    <row r="7">
      <c r="A7" s="14" t="inlineStr">
        <is>
          <t>Starting cash (beginning of month)</t>
        </is>
      </c>
      <c r="B7" s="15" t="n">
        <v>0</v>
      </c>
      <c r="C7" s="16">
        <f>B28</f>
        <v/>
      </c>
      <c r="D7" s="16">
        <f>C28</f>
        <v/>
      </c>
      <c r="E7" s="16">
        <f>D28</f>
        <v/>
      </c>
      <c r="F7" s="16">
        <f>E28</f>
        <v/>
      </c>
      <c r="G7" s="16">
        <f>F28</f>
        <v/>
      </c>
      <c r="H7" s="16">
        <f>G28</f>
        <v/>
      </c>
      <c r="I7" s="16">
        <f>H28</f>
        <v/>
      </c>
      <c r="J7" s="16">
        <f>I28</f>
        <v/>
      </c>
      <c r="K7" s="16">
        <f>J28</f>
        <v/>
      </c>
      <c r="L7" s="16">
        <f>K28</f>
        <v/>
      </c>
      <c r="M7" s="16">
        <f>L28</f>
        <v/>
      </c>
      <c r="N7" s="16">
        <f>B7</f>
        <v/>
      </c>
    </row>
    <row r="8">
      <c r="A8" s="17" t="inlineStr">
        <is>
          <t>Cash receipts (money coming in)</t>
        </is>
      </c>
      <c r="B8" s="18" t="n"/>
      <c r="C8" s="18" t="n"/>
      <c r="D8" s="18" t="n"/>
      <c r="E8" s="18" t="n"/>
      <c r="F8" s="18" t="n"/>
      <c r="G8" s="18" t="n"/>
      <c r="H8" s="18" t="n"/>
      <c r="I8" s="18" t="n"/>
      <c r="J8" s="18" t="n"/>
      <c r="K8" s="18" t="n"/>
      <c r="L8" s="18" t="n"/>
      <c r="M8" s="18" t="n"/>
      <c r="N8" s="18" t="n"/>
    </row>
    <row r="9">
      <c r="A9" s="19" t="inlineStr">
        <is>
          <t xml:space="preserve">   Cash sales (paid at time of sale)</t>
        </is>
      </c>
      <c r="B9" s="15" t="n">
        <v>0</v>
      </c>
      <c r="C9" s="15" t="n">
        <v>0</v>
      </c>
      <c r="D9" s="15" t="n">
        <v>0</v>
      </c>
      <c r="E9" s="15" t="n">
        <v>0</v>
      </c>
      <c r="F9" s="15" t="n">
        <v>0</v>
      </c>
      <c r="G9" s="15" t="n">
        <v>0</v>
      </c>
      <c r="H9" s="15" t="n">
        <v>0</v>
      </c>
      <c r="I9" s="15" t="n">
        <v>0</v>
      </c>
      <c r="J9" s="15" t="n">
        <v>0</v>
      </c>
      <c r="K9" s="15" t="n">
        <v>0</v>
      </c>
      <c r="L9" s="15" t="n">
        <v>0</v>
      </c>
      <c r="M9" s="15" t="n">
        <v>0</v>
      </c>
      <c r="N9" s="20">
        <f>SUM(B9:M9)</f>
        <v/>
      </c>
    </row>
    <row r="10">
      <c r="A10" s="19" t="inlineStr">
        <is>
          <t xml:space="preserve">   Collections on invoices (receivables)</t>
        </is>
      </c>
      <c r="B10" s="15" t="n">
        <v>0</v>
      </c>
      <c r="C10" s="15" t="n">
        <v>0</v>
      </c>
      <c r="D10" s="15" t="n">
        <v>0</v>
      </c>
      <c r="E10" s="15" t="n">
        <v>0</v>
      </c>
      <c r="F10" s="15" t="n">
        <v>0</v>
      </c>
      <c r="G10" s="15" t="n">
        <v>0</v>
      </c>
      <c r="H10" s="15" t="n">
        <v>0</v>
      </c>
      <c r="I10" s="15" t="n">
        <v>0</v>
      </c>
      <c r="J10" s="15" t="n">
        <v>0</v>
      </c>
      <c r="K10" s="15" t="n">
        <v>0</v>
      </c>
      <c r="L10" s="15" t="n">
        <v>0</v>
      </c>
      <c r="M10" s="15" t="n">
        <v>0</v>
      </c>
      <c r="N10" s="20">
        <f>SUM(B10:M10)</f>
        <v/>
      </c>
    </row>
    <row r="11">
      <c r="A11" s="19" t="inlineStr">
        <is>
          <t xml:space="preserve">   Loan proceeds</t>
        </is>
      </c>
      <c r="B11" s="15" t="n">
        <v>0</v>
      </c>
      <c r="C11" s="15" t="n">
        <v>0</v>
      </c>
      <c r="D11" s="15" t="n">
        <v>0</v>
      </c>
      <c r="E11" s="15" t="n">
        <v>0</v>
      </c>
      <c r="F11" s="15" t="n">
        <v>0</v>
      </c>
      <c r="G11" s="15" t="n">
        <v>0</v>
      </c>
      <c r="H11" s="15" t="n">
        <v>0</v>
      </c>
      <c r="I11" s="15" t="n">
        <v>0</v>
      </c>
      <c r="J11" s="15" t="n">
        <v>0</v>
      </c>
      <c r="K11" s="15" t="n">
        <v>0</v>
      </c>
      <c r="L11" s="15" t="n">
        <v>0</v>
      </c>
      <c r="M11" s="15" t="n">
        <v>0</v>
      </c>
      <c r="N11" s="20">
        <f>SUM(B11:M11)</f>
        <v/>
      </c>
    </row>
    <row r="12">
      <c r="A12" s="19" t="inlineStr">
        <is>
          <t xml:space="preserve">   Other cash in (owner contribution, asset sale, etc.)</t>
        </is>
      </c>
      <c r="B12" s="15" t="n">
        <v>0</v>
      </c>
      <c r="C12" s="15" t="n">
        <v>0</v>
      </c>
      <c r="D12" s="15" t="n">
        <v>0</v>
      </c>
      <c r="E12" s="15" t="n">
        <v>0</v>
      </c>
      <c r="F12" s="15" t="n">
        <v>0</v>
      </c>
      <c r="G12" s="15" t="n">
        <v>0</v>
      </c>
      <c r="H12" s="15" t="n">
        <v>0</v>
      </c>
      <c r="I12" s="15" t="n">
        <v>0</v>
      </c>
      <c r="J12" s="15" t="n">
        <v>0</v>
      </c>
      <c r="K12" s="15" t="n">
        <v>0</v>
      </c>
      <c r="L12" s="15" t="n">
        <v>0</v>
      </c>
      <c r="M12" s="15" t="n">
        <v>0</v>
      </c>
      <c r="N12" s="20">
        <f>SUM(B12:M12)</f>
        <v/>
      </c>
    </row>
    <row r="13">
      <c r="A13" s="21" t="inlineStr">
        <is>
          <t>Total cash receipts (money coming in)</t>
        </is>
      </c>
      <c r="B13" s="22">
        <f>SUM(B9:B12)</f>
        <v/>
      </c>
      <c r="C13" s="22">
        <f>SUM(C9:C12)</f>
        <v/>
      </c>
      <c r="D13" s="22">
        <f>SUM(D9:D12)</f>
        <v/>
      </c>
      <c r="E13" s="22">
        <f>SUM(E9:E12)</f>
        <v/>
      </c>
      <c r="F13" s="22">
        <f>SUM(F9:F12)</f>
        <v/>
      </c>
      <c r="G13" s="22">
        <f>SUM(G9:G12)</f>
        <v/>
      </c>
      <c r="H13" s="22">
        <f>SUM(H9:H12)</f>
        <v/>
      </c>
      <c r="I13" s="22">
        <f>SUM(I9:I12)</f>
        <v/>
      </c>
      <c r="J13" s="22">
        <f>SUM(J9:J12)</f>
        <v/>
      </c>
      <c r="K13" s="22">
        <f>SUM(K9:K12)</f>
        <v/>
      </c>
      <c r="L13" s="22">
        <f>SUM(L9:L12)</f>
        <v/>
      </c>
      <c r="M13" s="22">
        <f>SUM(M9:M12)</f>
        <v/>
      </c>
      <c r="N13" s="22">
        <f>SUM(N9:N12)</f>
        <v/>
      </c>
    </row>
    <row r="14">
      <c r="A14" s="17" t="inlineStr">
        <is>
          <t>Cash disbursements (money going out)</t>
        </is>
      </c>
      <c r="B14" s="18" t="n"/>
      <c r="C14" s="18" t="n"/>
      <c r="D14" s="18" t="n"/>
      <c r="E14" s="18" t="n"/>
      <c r="F14" s="18" t="n"/>
      <c r="G14" s="18" t="n"/>
      <c r="H14" s="18" t="n"/>
      <c r="I14" s="18" t="n"/>
      <c r="J14" s="18" t="n"/>
      <c r="K14" s="18" t="n"/>
      <c r="L14" s="18" t="n"/>
      <c r="M14" s="18" t="n"/>
      <c r="N14" s="18" t="n"/>
    </row>
    <row r="15">
      <c r="A15" s="19" t="inlineStr">
        <is>
          <t xml:space="preserve">   Materials and cost of goods sold</t>
        </is>
      </c>
      <c r="B15" s="15" t="n">
        <v>0</v>
      </c>
      <c r="C15" s="15" t="n">
        <v>0</v>
      </c>
      <c r="D15" s="15" t="n">
        <v>0</v>
      </c>
      <c r="E15" s="15" t="n">
        <v>0</v>
      </c>
      <c r="F15" s="15" t="n">
        <v>0</v>
      </c>
      <c r="G15" s="15" t="n">
        <v>0</v>
      </c>
      <c r="H15" s="15" t="n">
        <v>0</v>
      </c>
      <c r="I15" s="15" t="n">
        <v>0</v>
      </c>
      <c r="J15" s="15" t="n">
        <v>0</v>
      </c>
      <c r="K15" s="15" t="n">
        <v>0</v>
      </c>
      <c r="L15" s="15" t="n">
        <v>0</v>
      </c>
      <c r="M15" s="15" t="n">
        <v>0</v>
      </c>
      <c r="N15" s="20">
        <f>SUM(B15:M15)</f>
        <v/>
      </c>
    </row>
    <row r="16">
      <c r="A16" s="19" t="inlineStr">
        <is>
          <t xml:space="preserve">   Payroll (wages, payroll taxes, benefits)</t>
        </is>
      </c>
      <c r="B16" s="15" t="n">
        <v>0</v>
      </c>
      <c r="C16" s="15" t="n">
        <v>0</v>
      </c>
      <c r="D16" s="15" t="n">
        <v>0</v>
      </c>
      <c r="E16" s="15" t="n">
        <v>0</v>
      </c>
      <c r="F16" s="15" t="n">
        <v>0</v>
      </c>
      <c r="G16" s="15" t="n">
        <v>0</v>
      </c>
      <c r="H16" s="15" t="n">
        <v>0</v>
      </c>
      <c r="I16" s="15" t="n">
        <v>0</v>
      </c>
      <c r="J16" s="15" t="n">
        <v>0</v>
      </c>
      <c r="K16" s="15" t="n">
        <v>0</v>
      </c>
      <c r="L16" s="15" t="n">
        <v>0</v>
      </c>
      <c r="M16" s="15" t="n">
        <v>0</v>
      </c>
      <c r="N16" s="20">
        <f>SUM(B16:M16)</f>
        <v/>
      </c>
    </row>
    <row r="17">
      <c r="A17" s="19" t="inlineStr">
        <is>
          <t xml:space="preserve">   Rent</t>
        </is>
      </c>
      <c r="B17" s="15" t="n">
        <v>0</v>
      </c>
      <c r="C17" s="15" t="n">
        <v>0</v>
      </c>
      <c r="D17" s="15" t="n">
        <v>0</v>
      </c>
      <c r="E17" s="15" t="n">
        <v>0</v>
      </c>
      <c r="F17" s="15" t="n">
        <v>0</v>
      </c>
      <c r="G17" s="15" t="n">
        <v>0</v>
      </c>
      <c r="H17" s="15" t="n">
        <v>0</v>
      </c>
      <c r="I17" s="15" t="n">
        <v>0</v>
      </c>
      <c r="J17" s="15" t="n">
        <v>0</v>
      </c>
      <c r="K17" s="15" t="n">
        <v>0</v>
      </c>
      <c r="L17" s="15" t="n">
        <v>0</v>
      </c>
      <c r="M17" s="15" t="n">
        <v>0</v>
      </c>
      <c r="N17" s="20">
        <f>SUM(B17:M17)</f>
        <v/>
      </c>
    </row>
    <row r="18">
      <c r="A18" s="19" t="inlineStr">
        <is>
          <t xml:space="preserve">   Utilities and phone</t>
        </is>
      </c>
      <c r="B18" s="15" t="n">
        <v>0</v>
      </c>
      <c r="C18" s="15" t="n">
        <v>0</v>
      </c>
      <c r="D18" s="15" t="n">
        <v>0</v>
      </c>
      <c r="E18" s="15" t="n">
        <v>0</v>
      </c>
      <c r="F18" s="15" t="n">
        <v>0</v>
      </c>
      <c r="G18" s="15" t="n">
        <v>0</v>
      </c>
      <c r="H18" s="15" t="n">
        <v>0</v>
      </c>
      <c r="I18" s="15" t="n">
        <v>0</v>
      </c>
      <c r="J18" s="15" t="n">
        <v>0</v>
      </c>
      <c r="K18" s="15" t="n">
        <v>0</v>
      </c>
      <c r="L18" s="15" t="n">
        <v>0</v>
      </c>
      <c r="M18" s="15" t="n">
        <v>0</v>
      </c>
      <c r="N18" s="20">
        <f>SUM(B18:M18)</f>
        <v/>
      </c>
    </row>
    <row r="19">
      <c r="A19" s="19" t="inlineStr">
        <is>
          <t xml:space="preserve">   Insurance</t>
        </is>
      </c>
      <c r="B19" s="15" t="n">
        <v>0</v>
      </c>
      <c r="C19" s="15" t="n">
        <v>0</v>
      </c>
      <c r="D19" s="15" t="n">
        <v>0</v>
      </c>
      <c r="E19" s="15" t="n">
        <v>0</v>
      </c>
      <c r="F19" s="15" t="n">
        <v>0</v>
      </c>
      <c r="G19" s="15" t="n">
        <v>0</v>
      </c>
      <c r="H19" s="15" t="n">
        <v>0</v>
      </c>
      <c r="I19" s="15" t="n">
        <v>0</v>
      </c>
      <c r="J19" s="15" t="n">
        <v>0</v>
      </c>
      <c r="K19" s="15" t="n">
        <v>0</v>
      </c>
      <c r="L19" s="15" t="n">
        <v>0</v>
      </c>
      <c r="M19" s="15" t="n">
        <v>0</v>
      </c>
      <c r="N19" s="20">
        <f>SUM(B19:M19)</f>
        <v/>
      </c>
    </row>
    <row r="20">
      <c r="A20" s="19" t="inlineStr">
        <is>
          <t xml:space="preserve">   Loan payments (principal and interest)</t>
        </is>
      </c>
      <c r="B20" s="15" t="n">
        <v>0</v>
      </c>
      <c r="C20" s="15" t="n">
        <v>0</v>
      </c>
      <c r="D20" s="15" t="n">
        <v>0</v>
      </c>
      <c r="E20" s="15" t="n">
        <v>0</v>
      </c>
      <c r="F20" s="15" t="n">
        <v>0</v>
      </c>
      <c r="G20" s="15" t="n">
        <v>0</v>
      </c>
      <c r="H20" s="15" t="n">
        <v>0</v>
      </c>
      <c r="I20" s="15" t="n">
        <v>0</v>
      </c>
      <c r="J20" s="15" t="n">
        <v>0</v>
      </c>
      <c r="K20" s="15" t="n">
        <v>0</v>
      </c>
      <c r="L20" s="15" t="n">
        <v>0</v>
      </c>
      <c r="M20" s="15" t="n">
        <v>0</v>
      </c>
      <c r="N20" s="20">
        <f>SUM(B20:M20)</f>
        <v/>
      </c>
    </row>
    <row r="21">
      <c r="A21" s="19" t="inlineStr">
        <is>
          <t xml:space="preserve">   Owner draws or distributions</t>
        </is>
      </c>
      <c r="B21" s="15" t="n">
        <v>0</v>
      </c>
      <c r="C21" s="15" t="n">
        <v>0</v>
      </c>
      <c r="D21" s="15" t="n">
        <v>0</v>
      </c>
      <c r="E21" s="15" t="n">
        <v>0</v>
      </c>
      <c r="F21" s="15" t="n">
        <v>0</v>
      </c>
      <c r="G21" s="15" t="n">
        <v>0</v>
      </c>
      <c r="H21" s="15" t="n">
        <v>0</v>
      </c>
      <c r="I21" s="15" t="n">
        <v>0</v>
      </c>
      <c r="J21" s="15" t="n">
        <v>0</v>
      </c>
      <c r="K21" s="15" t="n">
        <v>0</v>
      </c>
      <c r="L21" s="15" t="n">
        <v>0</v>
      </c>
      <c r="M21" s="15" t="n">
        <v>0</v>
      </c>
      <c r="N21" s="20">
        <f>SUM(B21:M21)</f>
        <v/>
      </c>
    </row>
    <row r="22">
      <c r="A22" s="19" t="inlineStr">
        <is>
          <t xml:space="preserve">   Taxes (income, property, sales)</t>
        </is>
      </c>
      <c r="B22" s="15" t="n">
        <v>0</v>
      </c>
      <c r="C22" s="15" t="n">
        <v>0</v>
      </c>
      <c r="D22" s="15" t="n">
        <v>0</v>
      </c>
      <c r="E22" s="15" t="n">
        <v>0</v>
      </c>
      <c r="F22" s="15" t="n">
        <v>0</v>
      </c>
      <c r="G22" s="15" t="n">
        <v>0</v>
      </c>
      <c r="H22" s="15" t="n">
        <v>0</v>
      </c>
      <c r="I22" s="15" t="n">
        <v>0</v>
      </c>
      <c r="J22" s="15" t="n">
        <v>0</v>
      </c>
      <c r="K22" s="15" t="n">
        <v>0</v>
      </c>
      <c r="L22" s="15" t="n">
        <v>0</v>
      </c>
      <c r="M22" s="15" t="n">
        <v>0</v>
      </c>
      <c r="N22" s="20">
        <f>SUM(B22:M22)</f>
        <v/>
      </c>
    </row>
    <row r="23">
      <c r="A23" s="19" t="inlineStr">
        <is>
          <t xml:space="preserve">   Equipment purchases</t>
        </is>
      </c>
      <c r="B23" s="15" t="n">
        <v>0</v>
      </c>
      <c r="C23" s="15" t="n">
        <v>0</v>
      </c>
      <c r="D23" s="15" t="n">
        <v>0</v>
      </c>
      <c r="E23" s="15" t="n">
        <v>0</v>
      </c>
      <c r="F23" s="15" t="n">
        <v>0</v>
      </c>
      <c r="G23" s="15" t="n">
        <v>0</v>
      </c>
      <c r="H23" s="15" t="n">
        <v>0</v>
      </c>
      <c r="I23" s="15" t="n">
        <v>0</v>
      </c>
      <c r="J23" s="15" t="n">
        <v>0</v>
      </c>
      <c r="K23" s="15" t="n">
        <v>0</v>
      </c>
      <c r="L23" s="15" t="n">
        <v>0</v>
      </c>
      <c r="M23" s="15" t="n">
        <v>0</v>
      </c>
      <c r="N23" s="20">
        <f>SUM(B23:M23)</f>
        <v/>
      </c>
    </row>
    <row r="24">
      <c r="A24" s="19" t="inlineStr">
        <is>
          <t xml:space="preserve">   Other expenses</t>
        </is>
      </c>
      <c r="B24" s="15" t="n">
        <v>0</v>
      </c>
      <c r="C24" s="15" t="n">
        <v>0</v>
      </c>
      <c r="D24" s="15" t="n">
        <v>0</v>
      </c>
      <c r="E24" s="15" t="n">
        <v>0</v>
      </c>
      <c r="F24" s="15" t="n">
        <v>0</v>
      </c>
      <c r="G24" s="15" t="n">
        <v>0</v>
      </c>
      <c r="H24" s="15" t="n">
        <v>0</v>
      </c>
      <c r="I24" s="15" t="n">
        <v>0</v>
      </c>
      <c r="J24" s="15" t="n">
        <v>0</v>
      </c>
      <c r="K24" s="15" t="n">
        <v>0</v>
      </c>
      <c r="L24" s="15" t="n">
        <v>0</v>
      </c>
      <c r="M24" s="15" t="n">
        <v>0</v>
      </c>
      <c r="N24" s="20">
        <f>SUM(B24:M24)</f>
        <v/>
      </c>
    </row>
    <row r="25">
      <c r="A25" s="21" t="inlineStr">
        <is>
          <t>Total cash disbursements (money going out)</t>
        </is>
      </c>
      <c r="B25" s="22">
        <f>SUM(B15:B24)</f>
        <v/>
      </c>
      <c r="C25" s="22">
        <f>SUM(C15:C24)</f>
        <v/>
      </c>
      <c r="D25" s="22">
        <f>SUM(D15:D24)</f>
        <v/>
      </c>
      <c r="E25" s="22">
        <f>SUM(E15:E24)</f>
        <v/>
      </c>
      <c r="F25" s="22">
        <f>SUM(F15:F24)</f>
        <v/>
      </c>
      <c r="G25" s="22">
        <f>SUM(G15:G24)</f>
        <v/>
      </c>
      <c r="H25" s="22">
        <f>SUM(H15:H24)</f>
        <v/>
      </c>
      <c r="I25" s="22">
        <f>SUM(I15:I24)</f>
        <v/>
      </c>
      <c r="J25" s="22">
        <f>SUM(J15:J24)</f>
        <v/>
      </c>
      <c r="K25" s="22">
        <f>SUM(K15:K24)</f>
        <v/>
      </c>
      <c r="L25" s="22">
        <f>SUM(L15:L24)</f>
        <v/>
      </c>
      <c r="M25" s="22">
        <f>SUM(M15:M24)</f>
        <v/>
      </c>
      <c r="N25" s="22">
        <f>SUM(N15:N24)</f>
        <v/>
      </c>
    </row>
    <row r="26">
      <c r="A26" s="21" t="inlineStr">
        <is>
          <t>Net cash flow (in minus out)</t>
        </is>
      </c>
      <c r="B26" s="22">
        <f>B13-B25</f>
        <v/>
      </c>
      <c r="C26" s="22">
        <f>C13-C25</f>
        <v/>
      </c>
      <c r="D26" s="22">
        <f>D13-D25</f>
        <v/>
      </c>
      <c r="E26" s="22">
        <f>E13-E25</f>
        <v/>
      </c>
      <c r="F26" s="22">
        <f>F13-F25</f>
        <v/>
      </c>
      <c r="G26" s="22">
        <f>G13-G25</f>
        <v/>
      </c>
      <c r="H26" s="22">
        <f>H13-H25</f>
        <v/>
      </c>
      <c r="I26" s="22">
        <f>I13-I25</f>
        <v/>
      </c>
      <c r="J26" s="22">
        <f>J13-J25</f>
        <v/>
      </c>
      <c r="K26" s="22">
        <f>K13-K25</f>
        <v/>
      </c>
      <c r="L26" s="22">
        <f>L13-L25</f>
        <v/>
      </c>
      <c r="M26" s="22">
        <f>M13-M25</f>
        <v/>
      </c>
      <c r="N26" s="22">
        <f>N13-N25</f>
        <v/>
      </c>
    </row>
    <row r="27">
      <c r="A27" s="23" t="inlineStr">
        <is>
          <t>Running total of net cash flow (year to date)</t>
        </is>
      </c>
      <c r="B27" s="16">
        <f>SUM($B26:B26)</f>
        <v/>
      </c>
      <c r="C27" s="16">
        <f>SUM($B26:C26)</f>
        <v/>
      </c>
      <c r="D27" s="16">
        <f>SUM($B26:D26)</f>
        <v/>
      </c>
      <c r="E27" s="16">
        <f>SUM($B26:E26)</f>
        <v/>
      </c>
      <c r="F27" s="16">
        <f>SUM($B26:F26)</f>
        <v/>
      </c>
      <c r="G27" s="16">
        <f>SUM($B26:G26)</f>
        <v/>
      </c>
      <c r="H27" s="16">
        <f>SUM($B26:H26)</f>
        <v/>
      </c>
      <c r="I27" s="16">
        <f>SUM($B26:I26)</f>
        <v/>
      </c>
      <c r="J27" s="16">
        <f>SUM($B26:J26)</f>
        <v/>
      </c>
      <c r="K27" s="16">
        <f>SUM($B26:K26)</f>
        <v/>
      </c>
      <c r="L27" s="16">
        <f>SUM($B26:L26)</f>
        <v/>
      </c>
      <c r="M27" s="16">
        <f>SUM($B26:M26)</f>
        <v/>
      </c>
      <c r="N27" s="16">
        <f>M27</f>
        <v/>
      </c>
    </row>
    <row r="28">
      <c r="A28" s="21" t="inlineStr">
        <is>
          <t>Ending cash (end of month)</t>
        </is>
      </c>
      <c r="B28" s="22">
        <f>B7+B26</f>
        <v/>
      </c>
      <c r="C28" s="22">
        <f>C7+C26</f>
        <v/>
      </c>
      <c r="D28" s="22">
        <f>D7+D26</f>
        <v/>
      </c>
      <c r="E28" s="22">
        <f>E7+E26</f>
        <v/>
      </c>
      <c r="F28" s="22">
        <f>F7+F26</f>
        <v/>
      </c>
      <c r="G28" s="22">
        <f>G7+G26</f>
        <v/>
      </c>
      <c r="H28" s="22">
        <f>H7+H26</f>
        <v/>
      </c>
      <c r="I28" s="22">
        <f>I7+I26</f>
        <v/>
      </c>
      <c r="J28" s="22">
        <f>J7+J26</f>
        <v/>
      </c>
      <c r="K28" s="22">
        <f>K7+K26</f>
        <v/>
      </c>
      <c r="L28" s="22">
        <f>L7+L26</f>
        <v/>
      </c>
      <c r="M28" s="22">
        <f>M7+M26</f>
        <v/>
      </c>
      <c r="N28" s="22">
        <f>M28</f>
        <v/>
      </c>
    </row>
    <row r="29">
      <c r="A29" s="23" t="inlineStr">
        <is>
          <t>Check</t>
        </is>
      </c>
      <c r="B29" s="24">
        <f>IF(B28&lt;0,"Short",IF(B28&lt;$K$4,"Below cushion","OK"))</f>
        <v/>
      </c>
      <c r="C29" s="24">
        <f>IF(C28&lt;0,"Short",IF(C28&lt;$K$4,"Below cushion","OK"))</f>
        <v/>
      </c>
      <c r="D29" s="24">
        <f>IF(D28&lt;0,"Short",IF(D28&lt;$K$4,"Below cushion","OK"))</f>
        <v/>
      </c>
      <c r="E29" s="24">
        <f>IF(E28&lt;0,"Short",IF(E28&lt;$K$4,"Below cushion","OK"))</f>
        <v/>
      </c>
      <c r="F29" s="24">
        <f>IF(F28&lt;0,"Short",IF(F28&lt;$K$4,"Below cushion","OK"))</f>
        <v/>
      </c>
      <c r="G29" s="24">
        <f>IF(G28&lt;0,"Short",IF(G28&lt;$K$4,"Below cushion","OK"))</f>
        <v/>
      </c>
      <c r="H29" s="24">
        <f>IF(H28&lt;0,"Short",IF(H28&lt;$K$4,"Below cushion","OK"))</f>
        <v/>
      </c>
      <c r="I29" s="24">
        <f>IF(I28&lt;0,"Short",IF(I28&lt;$K$4,"Below cushion","OK"))</f>
        <v/>
      </c>
      <c r="J29" s="24">
        <f>IF(J28&lt;0,"Short",IF(J28&lt;$K$4,"Below cushion","OK"))</f>
        <v/>
      </c>
      <c r="K29" s="24">
        <f>IF(K28&lt;0,"Short",IF(K28&lt;$K$4,"Below cushion","OK"))</f>
        <v/>
      </c>
      <c r="L29" s="24">
        <f>IF(L28&lt;0,"Short",IF(L28&lt;$K$4,"Below cushion","OK"))</f>
        <v/>
      </c>
      <c r="M29" s="24">
        <f>IF(M28&lt;0,"Short",IF(M28&lt;$K$4,"Below cushion","OK"))</f>
        <v/>
      </c>
    </row>
    <row r="31">
      <c r="A31" s="25" t="inlineStr">
        <is>
          <t>Summary</t>
        </is>
      </c>
    </row>
    <row r="32">
      <c r="A32" s="19" t="inlineStr">
        <is>
          <t>Lowest month-end cash balance</t>
        </is>
      </c>
      <c r="B32" s="20">
        <f>MIN(B28:M28)</f>
        <v/>
      </c>
      <c r="C32" s="26" t="n"/>
    </row>
    <row r="33">
      <c r="A33" s="19" t="inlineStr">
        <is>
          <t>Month with the lowest balance</t>
        </is>
      </c>
      <c r="B33" s="27">
        <f>INDEX(B6:M6,MATCH(MIN(B28:M28),B28:M28,0))</f>
        <v/>
      </c>
      <c r="C33" s="26" t="n"/>
    </row>
    <row r="34">
      <c r="A34" s="19" t="inlineStr">
        <is>
          <t>Number of months with negative ending cash</t>
        </is>
      </c>
      <c r="B34" s="28">
        <f>COUNTIF(B28:M28,"&lt;0")</f>
        <v/>
      </c>
      <c r="C34" s="26" t="n"/>
    </row>
    <row r="35">
      <c r="A35" s="19" t="inlineStr">
        <is>
          <t>Change in cash over the year</t>
        </is>
      </c>
      <c r="B35" s="20">
        <f>M28-B7</f>
        <v/>
      </c>
      <c r="C35" s="26" t="n"/>
    </row>
    <row r="37" ht="18" customHeight="1">
      <c r="A37" s="4" t="inlineStr">
        <is>
          <t>What this tells you: if any month shows 'Short', you would run out of cash that month unless something changes, such as timing of purchases, collections, or a working-capital line of credit. Educational use only. Not an offer of credit.</t>
        </is>
      </c>
    </row>
    <row r="38"/>
    <row r="39"/>
  </sheetData>
  <mergeCells count="7">
    <mergeCell ref="B4:F4"/>
    <mergeCell ref="I4:J4"/>
    <mergeCell ref="B33:C33"/>
    <mergeCell ref="B34:C34"/>
    <mergeCell ref="B32:C32"/>
    <mergeCell ref="A37:N39"/>
    <mergeCell ref="B35:C35"/>
  </mergeCells>
  <conditionalFormatting sqref="B28:N28">
    <cfRule type="expression" priority="1" dxfId="0">
      <formula>B28&lt;0</formula>
    </cfRule>
    <cfRule type="expression" priority="2" dxfId="1">
      <formula>AND(B28&gt;=0,B28&lt;$K$4)</formula>
    </cfRule>
  </conditionalFormatting>
  <conditionalFormatting sqref="B29:M29">
    <cfRule type="expression" priority="3" dxfId="0">
      <formula>B29="Short"</formula>
    </cfRule>
    <cfRule type="expression" priority="4" dxfId="1">
      <formula>B29="Below cushion"</formula>
    </cfRule>
  </conditionalFormatting>
  <pageMargins left="0.75" right="0.75" top="1" bottom="1" header="0.5" footer="0.5"/>
  <pageSetup orientation="landscape" fitToHeight="0" fitToWidth="1"/>
  <headerFooter>
    <oddHeader>&amp;CBrandon Chiesa | brandonchiesa.com | Educational use only, not an offer of credit.</oddHeader>
    <oddFooter>&amp;CBrandon Chiesa | brandonchiesa.com | Educational use only, not an offer of credit.&amp;RPage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N39"/>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44"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s>
  <sheetData>
    <row r="1">
      <c r="A1" s="1" t="inlineStr">
        <is>
          <t>Brandon Chiesa | brandonchiesa.com | Educational use only, not an offer of credit.</t>
        </is>
      </c>
    </row>
    <row r="2">
      <c r="A2" s="2" t="inlineStr">
        <is>
          <t>12-Month Cash Flow Projection: EXAMPLE (fictional business, sample data only)</t>
        </is>
      </c>
    </row>
    <row r="3">
      <c r="A3" s="5" t="inlineStr">
        <is>
          <t>Shaded yellow cells are inputs. Everything else calculates. Amounts in dollars.</t>
        </is>
      </c>
    </row>
    <row r="4">
      <c r="A4" s="6" t="inlineStr">
        <is>
          <t>Business name:</t>
        </is>
      </c>
      <c r="B4" s="7" t="inlineStr">
        <is>
          <t>Blue Ridge Lawn &amp; Landscape (fictional example)</t>
        </is>
      </c>
      <c r="G4" s="8" t="inlineStr">
        <is>
          <t>First month:</t>
        </is>
      </c>
      <c r="H4" s="9" t="n">
        <v>46388</v>
      </c>
      <c r="I4" s="8" t="inlineStr">
        <is>
          <t>Cash cushion target:</t>
        </is>
      </c>
      <c r="K4" s="10" t="n">
        <v>15000</v>
      </c>
    </row>
    <row r="6">
      <c r="A6" s="11" t="inlineStr">
        <is>
          <t>Line item</t>
        </is>
      </c>
      <c r="B6" s="12">
        <f>DATE(YEAR($H$4),MONTH($H$4)+0,1)</f>
        <v/>
      </c>
      <c r="C6" s="12">
        <f>DATE(YEAR($H$4),MONTH($H$4)+1,1)</f>
        <v/>
      </c>
      <c r="D6" s="12">
        <f>DATE(YEAR($H$4),MONTH($H$4)+2,1)</f>
        <v/>
      </c>
      <c r="E6" s="12">
        <f>DATE(YEAR($H$4),MONTH($H$4)+3,1)</f>
        <v/>
      </c>
      <c r="F6" s="12">
        <f>DATE(YEAR($H$4),MONTH($H$4)+4,1)</f>
        <v/>
      </c>
      <c r="G6" s="12">
        <f>DATE(YEAR($H$4),MONTH($H$4)+5,1)</f>
        <v/>
      </c>
      <c r="H6" s="12">
        <f>DATE(YEAR($H$4),MONTH($H$4)+6,1)</f>
        <v/>
      </c>
      <c r="I6" s="12">
        <f>DATE(YEAR($H$4),MONTH($H$4)+7,1)</f>
        <v/>
      </c>
      <c r="J6" s="12">
        <f>DATE(YEAR($H$4),MONTH($H$4)+8,1)</f>
        <v/>
      </c>
      <c r="K6" s="12">
        <f>DATE(YEAR($H$4),MONTH($H$4)+9,1)</f>
        <v/>
      </c>
      <c r="L6" s="12">
        <f>DATE(YEAR($H$4),MONTH($H$4)+10,1)</f>
        <v/>
      </c>
      <c r="M6" s="12">
        <f>DATE(YEAR($H$4),MONTH($H$4)+11,1)</f>
        <v/>
      </c>
      <c r="N6" s="13" t="inlineStr">
        <is>
          <t>Annual total</t>
        </is>
      </c>
    </row>
    <row r="7">
      <c r="A7" s="14" t="inlineStr">
        <is>
          <t>Starting cash (beginning of month)</t>
        </is>
      </c>
      <c r="B7" s="15" t="n">
        <v>45000</v>
      </c>
      <c r="C7" s="16">
        <f>B28</f>
        <v/>
      </c>
      <c r="D7" s="16">
        <f>C28</f>
        <v/>
      </c>
      <c r="E7" s="16">
        <f>D28</f>
        <v/>
      </c>
      <c r="F7" s="16">
        <f>E28</f>
        <v/>
      </c>
      <c r="G7" s="16">
        <f>F28</f>
        <v/>
      </c>
      <c r="H7" s="16">
        <f>G28</f>
        <v/>
      </c>
      <c r="I7" s="16">
        <f>H28</f>
        <v/>
      </c>
      <c r="J7" s="16">
        <f>I28</f>
        <v/>
      </c>
      <c r="K7" s="16">
        <f>J28</f>
        <v/>
      </c>
      <c r="L7" s="16">
        <f>K28</f>
        <v/>
      </c>
      <c r="M7" s="16">
        <f>L28</f>
        <v/>
      </c>
      <c r="N7" s="16">
        <f>B7</f>
        <v/>
      </c>
    </row>
    <row r="8">
      <c r="A8" s="17" t="inlineStr">
        <is>
          <t>Cash receipts (money coming in)</t>
        </is>
      </c>
      <c r="B8" s="18" t="n"/>
      <c r="C8" s="18" t="n"/>
      <c r="D8" s="18" t="n"/>
      <c r="E8" s="18" t="n"/>
      <c r="F8" s="18" t="n"/>
      <c r="G8" s="18" t="n"/>
      <c r="H8" s="18" t="n"/>
      <c r="I8" s="18" t="n"/>
      <c r="J8" s="18" t="n"/>
      <c r="K8" s="18" t="n"/>
      <c r="L8" s="18" t="n"/>
      <c r="M8" s="18" t="n"/>
      <c r="N8" s="18" t="n"/>
    </row>
    <row r="9">
      <c r="A9" s="19" t="inlineStr">
        <is>
          <t xml:space="preserve">   Cash sales (paid at time of sale)</t>
        </is>
      </c>
      <c r="B9" s="15" t="n">
        <v>3000</v>
      </c>
      <c r="C9" s="15" t="n">
        <v>2500</v>
      </c>
      <c r="D9" s="15" t="n">
        <v>9000</v>
      </c>
      <c r="E9" s="15" t="n">
        <v>16000</v>
      </c>
      <c r="F9" s="15" t="n">
        <v>21000</v>
      </c>
      <c r="G9" s="15" t="n">
        <v>22000</v>
      </c>
      <c r="H9" s="15" t="n">
        <v>20000</v>
      </c>
      <c r="I9" s="15" t="n">
        <v>19000</v>
      </c>
      <c r="J9" s="15" t="n">
        <v>18000</v>
      </c>
      <c r="K9" s="15" t="n">
        <v>15000</v>
      </c>
      <c r="L9" s="15" t="n">
        <v>9000</v>
      </c>
      <c r="M9" s="15" t="n">
        <v>4000</v>
      </c>
      <c r="N9" s="20">
        <f>SUM(B9:M9)</f>
        <v/>
      </c>
    </row>
    <row r="10">
      <c r="A10" s="19" t="inlineStr">
        <is>
          <t xml:space="preserve">   Collections on invoices (receivables)</t>
        </is>
      </c>
      <c r="B10" s="15" t="n">
        <v>12000</v>
      </c>
      <c r="C10" s="15" t="n">
        <v>10500</v>
      </c>
      <c r="D10" s="15" t="n">
        <v>9700</v>
      </c>
      <c r="E10" s="15" t="n">
        <v>45700</v>
      </c>
      <c r="F10" s="15" t="n">
        <v>67250</v>
      </c>
      <c r="G10" s="15" t="n">
        <v>76850</v>
      </c>
      <c r="H10" s="15" t="n">
        <v>68400</v>
      </c>
      <c r="I10" s="15" t="n">
        <v>66400</v>
      </c>
      <c r="J10" s="15" t="n">
        <v>66800</v>
      </c>
      <c r="K10" s="15" t="n">
        <v>58050</v>
      </c>
      <c r="L10" s="15" t="n">
        <v>40850</v>
      </c>
      <c r="M10" s="15" t="n">
        <v>24750</v>
      </c>
      <c r="N10" s="20">
        <f>SUM(B10:M10)</f>
        <v/>
      </c>
    </row>
    <row r="11">
      <c r="A11" s="19" t="inlineStr">
        <is>
          <t xml:space="preserve">   Loan proceeds</t>
        </is>
      </c>
      <c r="B11" s="15" t="n">
        <v>0</v>
      </c>
      <c r="C11" s="15" t="n">
        <v>0</v>
      </c>
      <c r="D11" s="15" t="n">
        <v>60000</v>
      </c>
      <c r="E11" s="15" t="n">
        <v>0</v>
      </c>
      <c r="F11" s="15" t="n">
        <v>0</v>
      </c>
      <c r="G11" s="15" t="n">
        <v>0</v>
      </c>
      <c r="H11" s="15" t="n">
        <v>0</v>
      </c>
      <c r="I11" s="15" t="n">
        <v>0</v>
      </c>
      <c r="J11" s="15" t="n">
        <v>0</v>
      </c>
      <c r="K11" s="15" t="n">
        <v>0</v>
      </c>
      <c r="L11" s="15" t="n">
        <v>0</v>
      </c>
      <c r="M11" s="15" t="n">
        <v>0</v>
      </c>
      <c r="N11" s="20">
        <f>SUM(B11:M11)</f>
        <v/>
      </c>
    </row>
    <row r="12">
      <c r="A12" s="19" t="inlineStr">
        <is>
          <t xml:space="preserve">   Other cash in (owner contribution, asset sale, etc.)</t>
        </is>
      </c>
      <c r="B12" s="15" t="n">
        <v>0</v>
      </c>
      <c r="C12" s="15" t="n">
        <v>0</v>
      </c>
      <c r="D12" s="15" t="n">
        <v>0</v>
      </c>
      <c r="E12" s="15" t="n">
        <v>0</v>
      </c>
      <c r="F12" s="15" t="n">
        <v>0</v>
      </c>
      <c r="G12" s="15" t="n">
        <v>0</v>
      </c>
      <c r="H12" s="15" t="n">
        <v>0</v>
      </c>
      <c r="I12" s="15" t="n">
        <v>0</v>
      </c>
      <c r="J12" s="15" t="n">
        <v>0</v>
      </c>
      <c r="K12" s="15" t="n">
        <v>0</v>
      </c>
      <c r="L12" s="15" t="n">
        <v>0</v>
      </c>
      <c r="M12" s="15" t="n">
        <v>0</v>
      </c>
      <c r="N12" s="20">
        <f>SUM(B12:M12)</f>
        <v/>
      </c>
    </row>
    <row r="13">
      <c r="A13" s="21" t="inlineStr">
        <is>
          <t>Total cash receipts (money coming in)</t>
        </is>
      </c>
      <c r="B13" s="22">
        <f>SUM(B9:B12)</f>
        <v/>
      </c>
      <c r="C13" s="22">
        <f>SUM(C9:C12)</f>
        <v/>
      </c>
      <c r="D13" s="22">
        <f>SUM(D9:D12)</f>
        <v/>
      </c>
      <c r="E13" s="22">
        <f>SUM(E9:E12)</f>
        <v/>
      </c>
      <c r="F13" s="22">
        <f>SUM(F9:F12)</f>
        <v/>
      </c>
      <c r="G13" s="22">
        <f>SUM(G9:G12)</f>
        <v/>
      </c>
      <c r="H13" s="22">
        <f>SUM(H9:H12)</f>
        <v/>
      </c>
      <c r="I13" s="22">
        <f>SUM(I9:I12)</f>
        <v/>
      </c>
      <c r="J13" s="22">
        <f>SUM(J9:J12)</f>
        <v/>
      </c>
      <c r="K13" s="22">
        <f>SUM(K9:K12)</f>
        <v/>
      </c>
      <c r="L13" s="22">
        <f>SUM(L9:L12)</f>
        <v/>
      </c>
      <c r="M13" s="22">
        <f>SUM(M9:M12)</f>
        <v/>
      </c>
      <c r="N13" s="22">
        <f>SUM(N9:N12)</f>
        <v/>
      </c>
    </row>
    <row r="14">
      <c r="A14" s="17" t="inlineStr">
        <is>
          <t>Cash disbursements (money going out)</t>
        </is>
      </c>
      <c r="B14" s="18" t="n"/>
      <c r="C14" s="18" t="n"/>
      <c r="D14" s="18" t="n"/>
      <c r="E14" s="18" t="n"/>
      <c r="F14" s="18" t="n"/>
      <c r="G14" s="18" t="n"/>
      <c r="H14" s="18" t="n"/>
      <c r="I14" s="18" t="n"/>
      <c r="J14" s="18" t="n"/>
      <c r="K14" s="18" t="n"/>
      <c r="L14" s="18" t="n"/>
      <c r="M14" s="18" t="n"/>
      <c r="N14" s="18" t="n"/>
    </row>
    <row r="15">
      <c r="A15" s="19" t="inlineStr">
        <is>
          <t xml:space="preserve">   Materials and cost of goods sold</t>
        </is>
      </c>
      <c r="B15" s="15" t="n">
        <v>1500</v>
      </c>
      <c r="C15" s="15" t="n">
        <v>2500</v>
      </c>
      <c r="D15" s="15" t="n">
        <v>9000</v>
      </c>
      <c r="E15" s="15" t="n">
        <v>14000</v>
      </c>
      <c r="F15" s="15" t="n">
        <v>16000</v>
      </c>
      <c r="G15" s="15" t="n">
        <v>16000</v>
      </c>
      <c r="H15" s="15" t="n">
        <v>14000</v>
      </c>
      <c r="I15" s="15" t="n">
        <v>13000</v>
      </c>
      <c r="J15" s="15" t="n">
        <v>12000</v>
      </c>
      <c r="K15" s="15" t="n">
        <v>11000</v>
      </c>
      <c r="L15" s="15" t="n">
        <v>7000</v>
      </c>
      <c r="M15" s="15" t="n">
        <v>2500</v>
      </c>
      <c r="N15" s="20">
        <f>SUM(B15:M15)</f>
        <v/>
      </c>
    </row>
    <row r="16">
      <c r="A16" s="19" t="inlineStr">
        <is>
          <t xml:space="preserve">   Payroll (wages, payroll taxes, benefits)</t>
        </is>
      </c>
      <c r="B16" s="15" t="n">
        <v>13000</v>
      </c>
      <c r="C16" s="15" t="n">
        <v>13000</v>
      </c>
      <c r="D16" s="15" t="n">
        <v>22000</v>
      </c>
      <c r="E16" s="15" t="n">
        <v>34000</v>
      </c>
      <c r="F16" s="15" t="n">
        <v>38000</v>
      </c>
      <c r="G16" s="15" t="n">
        <v>38000</v>
      </c>
      <c r="H16" s="15" t="n">
        <v>38000</v>
      </c>
      <c r="I16" s="15" t="n">
        <v>38000</v>
      </c>
      <c r="J16" s="15" t="n">
        <v>36000</v>
      </c>
      <c r="K16" s="15" t="n">
        <v>34000</v>
      </c>
      <c r="L16" s="15" t="n">
        <v>26000</v>
      </c>
      <c r="M16" s="15" t="n">
        <v>16000</v>
      </c>
      <c r="N16" s="20">
        <f>SUM(B16:M16)</f>
        <v/>
      </c>
    </row>
    <row r="17">
      <c r="A17" s="19" t="inlineStr">
        <is>
          <t xml:space="preserve">   Rent</t>
        </is>
      </c>
      <c r="B17" s="15" t="n">
        <v>2500</v>
      </c>
      <c r="C17" s="15" t="n">
        <v>2500</v>
      </c>
      <c r="D17" s="15" t="n">
        <v>2500</v>
      </c>
      <c r="E17" s="15" t="n">
        <v>2500</v>
      </c>
      <c r="F17" s="15" t="n">
        <v>2500</v>
      </c>
      <c r="G17" s="15" t="n">
        <v>2500</v>
      </c>
      <c r="H17" s="15" t="n">
        <v>2500</v>
      </c>
      <c r="I17" s="15" t="n">
        <v>2500</v>
      </c>
      <c r="J17" s="15" t="n">
        <v>2500</v>
      </c>
      <c r="K17" s="15" t="n">
        <v>2500</v>
      </c>
      <c r="L17" s="15" t="n">
        <v>2500</v>
      </c>
      <c r="M17" s="15" t="n">
        <v>2500</v>
      </c>
      <c r="N17" s="20">
        <f>SUM(B17:M17)</f>
        <v/>
      </c>
    </row>
    <row r="18">
      <c r="A18" s="19" t="inlineStr">
        <is>
          <t xml:space="preserve">   Utilities and phone</t>
        </is>
      </c>
      <c r="B18" s="15" t="n">
        <v>900</v>
      </c>
      <c r="C18" s="15" t="n">
        <v>900</v>
      </c>
      <c r="D18" s="15" t="n">
        <v>800</v>
      </c>
      <c r="E18" s="15" t="n">
        <v>750</v>
      </c>
      <c r="F18" s="15" t="n">
        <v>800</v>
      </c>
      <c r="G18" s="15" t="n">
        <v>900</v>
      </c>
      <c r="H18" s="15" t="n">
        <v>950</v>
      </c>
      <c r="I18" s="15" t="n">
        <v>950</v>
      </c>
      <c r="J18" s="15" t="n">
        <v>850</v>
      </c>
      <c r="K18" s="15" t="n">
        <v>800</v>
      </c>
      <c r="L18" s="15" t="n">
        <v>800</v>
      </c>
      <c r="M18" s="15" t="n">
        <v>900</v>
      </c>
      <c r="N18" s="20">
        <f>SUM(B18:M18)</f>
        <v/>
      </c>
    </row>
    <row r="19">
      <c r="A19" s="19" t="inlineStr">
        <is>
          <t xml:space="preserve">   Insurance</t>
        </is>
      </c>
      <c r="B19" s="15" t="n">
        <v>1800</v>
      </c>
      <c r="C19" s="15" t="n">
        <v>1800</v>
      </c>
      <c r="D19" s="15" t="n">
        <v>1800</v>
      </c>
      <c r="E19" s="15" t="n">
        <v>1800</v>
      </c>
      <c r="F19" s="15" t="n">
        <v>1800</v>
      </c>
      <c r="G19" s="15" t="n">
        <v>1800</v>
      </c>
      <c r="H19" s="15" t="n">
        <v>1800</v>
      </c>
      <c r="I19" s="15" t="n">
        <v>1800</v>
      </c>
      <c r="J19" s="15" t="n">
        <v>1800</v>
      </c>
      <c r="K19" s="15" t="n">
        <v>1800</v>
      </c>
      <c r="L19" s="15" t="n">
        <v>1800</v>
      </c>
      <c r="M19" s="15" t="n">
        <v>1800</v>
      </c>
      <c r="N19" s="20">
        <f>SUM(B19:M19)</f>
        <v/>
      </c>
    </row>
    <row r="20">
      <c r="A20" s="19" t="inlineStr">
        <is>
          <t xml:space="preserve">   Loan payments (principal and interest)</t>
        </is>
      </c>
      <c r="B20" s="15" t="n">
        <v>2100</v>
      </c>
      <c r="C20" s="15" t="n">
        <v>2100</v>
      </c>
      <c r="D20" s="15" t="n">
        <v>2100</v>
      </c>
      <c r="E20" s="15" t="n">
        <v>3350</v>
      </c>
      <c r="F20" s="15" t="n">
        <v>3350</v>
      </c>
      <c r="G20" s="15" t="n">
        <v>3350</v>
      </c>
      <c r="H20" s="15" t="n">
        <v>3350</v>
      </c>
      <c r="I20" s="15" t="n">
        <v>3350</v>
      </c>
      <c r="J20" s="15" t="n">
        <v>3350</v>
      </c>
      <c r="K20" s="15" t="n">
        <v>3350</v>
      </c>
      <c r="L20" s="15" t="n">
        <v>3350</v>
      </c>
      <c r="M20" s="15" t="n">
        <v>3350</v>
      </c>
      <c r="N20" s="20">
        <f>SUM(B20:M20)</f>
        <v/>
      </c>
    </row>
    <row r="21">
      <c r="A21" s="19" t="inlineStr">
        <is>
          <t xml:space="preserve">   Owner draws or distributions</t>
        </is>
      </c>
      <c r="B21" s="15" t="n">
        <v>4000</v>
      </c>
      <c r="C21" s="15" t="n">
        <v>4000</v>
      </c>
      <c r="D21" s="15" t="n">
        <v>4000</v>
      </c>
      <c r="E21" s="15" t="n">
        <v>5000</v>
      </c>
      <c r="F21" s="15" t="n">
        <v>6000</v>
      </c>
      <c r="G21" s="15" t="n">
        <v>6000</v>
      </c>
      <c r="H21" s="15" t="n">
        <v>6000</v>
      </c>
      <c r="I21" s="15" t="n">
        <v>6000</v>
      </c>
      <c r="J21" s="15" t="n">
        <v>6000</v>
      </c>
      <c r="K21" s="15" t="n">
        <v>6000</v>
      </c>
      <c r="L21" s="15" t="n">
        <v>5000</v>
      </c>
      <c r="M21" s="15" t="n">
        <v>4000</v>
      </c>
      <c r="N21" s="20">
        <f>SUM(B21:M21)</f>
        <v/>
      </c>
    </row>
    <row r="22">
      <c r="A22" s="19" t="inlineStr">
        <is>
          <t xml:space="preserve">   Taxes (income, property, sales)</t>
        </is>
      </c>
      <c r="B22" s="15" t="n">
        <v>0</v>
      </c>
      <c r="C22" s="15" t="n">
        <v>0</v>
      </c>
      <c r="D22" s="15" t="n">
        <v>0</v>
      </c>
      <c r="E22" s="15" t="n">
        <v>6500</v>
      </c>
      <c r="F22" s="15" t="n">
        <v>0</v>
      </c>
      <c r="G22" s="15" t="n">
        <v>6500</v>
      </c>
      <c r="H22" s="15" t="n">
        <v>0</v>
      </c>
      <c r="I22" s="15" t="n">
        <v>0</v>
      </c>
      <c r="J22" s="15" t="n">
        <v>6500</v>
      </c>
      <c r="K22" s="15" t="n">
        <v>0</v>
      </c>
      <c r="L22" s="15" t="n">
        <v>0</v>
      </c>
      <c r="M22" s="15" t="n">
        <v>6500</v>
      </c>
      <c r="N22" s="20">
        <f>SUM(B22:M22)</f>
        <v/>
      </c>
    </row>
    <row r="23">
      <c r="A23" s="19" t="inlineStr">
        <is>
          <t xml:space="preserve">   Equipment purchases</t>
        </is>
      </c>
      <c r="B23" s="15" t="n">
        <v>0</v>
      </c>
      <c r="C23" s="15" t="n">
        <v>0</v>
      </c>
      <c r="D23" s="15" t="n">
        <v>75000</v>
      </c>
      <c r="E23" s="15" t="n">
        <v>0</v>
      </c>
      <c r="F23" s="15" t="n">
        <v>0</v>
      </c>
      <c r="G23" s="15" t="n">
        <v>0</v>
      </c>
      <c r="H23" s="15" t="n">
        <v>0</v>
      </c>
      <c r="I23" s="15" t="n">
        <v>0</v>
      </c>
      <c r="J23" s="15" t="n">
        <v>0</v>
      </c>
      <c r="K23" s="15" t="n">
        <v>0</v>
      </c>
      <c r="L23" s="15" t="n">
        <v>0</v>
      </c>
      <c r="M23" s="15" t="n">
        <v>0</v>
      </c>
      <c r="N23" s="20">
        <f>SUM(B23:M23)</f>
        <v/>
      </c>
    </row>
    <row r="24">
      <c r="A24" s="19" t="inlineStr">
        <is>
          <t xml:space="preserve">   Other expenses</t>
        </is>
      </c>
      <c r="B24" s="15" t="n">
        <v>1200</v>
      </c>
      <c r="C24" s="15" t="n">
        <v>1200</v>
      </c>
      <c r="D24" s="15" t="n">
        <v>1500</v>
      </c>
      <c r="E24" s="15" t="n">
        <v>1800</v>
      </c>
      <c r="F24" s="15" t="n">
        <v>1800</v>
      </c>
      <c r="G24" s="15" t="n">
        <v>1800</v>
      </c>
      <c r="H24" s="15" t="n">
        <v>1800</v>
      </c>
      <c r="I24" s="15" t="n">
        <v>1800</v>
      </c>
      <c r="J24" s="15" t="n">
        <v>1800</v>
      </c>
      <c r="K24" s="15" t="n">
        <v>1600</v>
      </c>
      <c r="L24" s="15" t="n">
        <v>1400</v>
      </c>
      <c r="M24" s="15" t="n">
        <v>1200</v>
      </c>
      <c r="N24" s="20">
        <f>SUM(B24:M24)</f>
        <v/>
      </c>
    </row>
    <row r="25">
      <c r="A25" s="21" t="inlineStr">
        <is>
          <t>Total cash disbursements (money going out)</t>
        </is>
      </c>
      <c r="B25" s="22">
        <f>SUM(B15:B24)</f>
        <v/>
      </c>
      <c r="C25" s="22">
        <f>SUM(C15:C24)</f>
        <v/>
      </c>
      <c r="D25" s="22">
        <f>SUM(D15:D24)</f>
        <v/>
      </c>
      <c r="E25" s="22">
        <f>SUM(E15:E24)</f>
        <v/>
      </c>
      <c r="F25" s="22">
        <f>SUM(F15:F24)</f>
        <v/>
      </c>
      <c r="G25" s="22">
        <f>SUM(G15:G24)</f>
        <v/>
      </c>
      <c r="H25" s="22">
        <f>SUM(H15:H24)</f>
        <v/>
      </c>
      <c r="I25" s="22">
        <f>SUM(I15:I24)</f>
        <v/>
      </c>
      <c r="J25" s="22">
        <f>SUM(J15:J24)</f>
        <v/>
      </c>
      <c r="K25" s="22">
        <f>SUM(K15:K24)</f>
        <v/>
      </c>
      <c r="L25" s="22">
        <f>SUM(L15:L24)</f>
        <v/>
      </c>
      <c r="M25" s="22">
        <f>SUM(M15:M24)</f>
        <v/>
      </c>
      <c r="N25" s="22">
        <f>SUM(N15:N24)</f>
        <v/>
      </c>
    </row>
    <row r="26">
      <c r="A26" s="21" t="inlineStr">
        <is>
          <t>Net cash flow (in minus out)</t>
        </is>
      </c>
      <c r="B26" s="22">
        <f>B13-B25</f>
        <v/>
      </c>
      <c r="C26" s="22">
        <f>C13-C25</f>
        <v/>
      </c>
      <c r="D26" s="22">
        <f>D13-D25</f>
        <v/>
      </c>
      <c r="E26" s="22">
        <f>E13-E25</f>
        <v/>
      </c>
      <c r="F26" s="22">
        <f>F13-F25</f>
        <v/>
      </c>
      <c r="G26" s="22">
        <f>G13-G25</f>
        <v/>
      </c>
      <c r="H26" s="22">
        <f>H13-H25</f>
        <v/>
      </c>
      <c r="I26" s="22">
        <f>I13-I25</f>
        <v/>
      </c>
      <c r="J26" s="22">
        <f>J13-J25</f>
        <v/>
      </c>
      <c r="K26" s="22">
        <f>K13-K25</f>
        <v/>
      </c>
      <c r="L26" s="22">
        <f>L13-L25</f>
        <v/>
      </c>
      <c r="M26" s="22">
        <f>M13-M25</f>
        <v/>
      </c>
      <c r="N26" s="22">
        <f>N13-N25</f>
        <v/>
      </c>
    </row>
    <row r="27">
      <c r="A27" s="23" t="inlineStr">
        <is>
          <t>Running total of net cash flow (year to date)</t>
        </is>
      </c>
      <c r="B27" s="16">
        <f>SUM($B26:B26)</f>
        <v/>
      </c>
      <c r="C27" s="16">
        <f>SUM($B26:C26)</f>
        <v/>
      </c>
      <c r="D27" s="16">
        <f>SUM($B26:D26)</f>
        <v/>
      </c>
      <c r="E27" s="16">
        <f>SUM($B26:E26)</f>
        <v/>
      </c>
      <c r="F27" s="16">
        <f>SUM($B26:F26)</f>
        <v/>
      </c>
      <c r="G27" s="16">
        <f>SUM($B26:G26)</f>
        <v/>
      </c>
      <c r="H27" s="16">
        <f>SUM($B26:H26)</f>
        <v/>
      </c>
      <c r="I27" s="16">
        <f>SUM($B26:I26)</f>
        <v/>
      </c>
      <c r="J27" s="16">
        <f>SUM($B26:J26)</f>
        <v/>
      </c>
      <c r="K27" s="16">
        <f>SUM($B26:K26)</f>
        <v/>
      </c>
      <c r="L27" s="16">
        <f>SUM($B26:L26)</f>
        <v/>
      </c>
      <c r="M27" s="16">
        <f>SUM($B26:M26)</f>
        <v/>
      </c>
      <c r="N27" s="16">
        <f>M27</f>
        <v/>
      </c>
    </row>
    <row r="28">
      <c r="A28" s="21" t="inlineStr">
        <is>
          <t>Ending cash (end of month)</t>
        </is>
      </c>
      <c r="B28" s="22">
        <f>B7+B26</f>
        <v/>
      </c>
      <c r="C28" s="22">
        <f>C7+C26</f>
        <v/>
      </c>
      <c r="D28" s="22">
        <f>D7+D26</f>
        <v/>
      </c>
      <c r="E28" s="22">
        <f>E7+E26</f>
        <v/>
      </c>
      <c r="F28" s="22">
        <f>F7+F26</f>
        <v/>
      </c>
      <c r="G28" s="22">
        <f>G7+G26</f>
        <v/>
      </c>
      <c r="H28" s="22">
        <f>H7+H26</f>
        <v/>
      </c>
      <c r="I28" s="22">
        <f>I7+I26</f>
        <v/>
      </c>
      <c r="J28" s="22">
        <f>J7+J26</f>
        <v/>
      </c>
      <c r="K28" s="22">
        <f>K7+K26</f>
        <v/>
      </c>
      <c r="L28" s="22">
        <f>L7+L26</f>
        <v/>
      </c>
      <c r="M28" s="22">
        <f>M7+M26</f>
        <v/>
      </c>
      <c r="N28" s="22">
        <f>M28</f>
        <v/>
      </c>
    </row>
    <row r="29">
      <c r="A29" s="23" t="inlineStr">
        <is>
          <t>Check</t>
        </is>
      </c>
      <c r="B29" s="24">
        <f>IF(B28&lt;0,"Short",IF(B28&lt;$K$4,"Below cushion","OK"))</f>
        <v/>
      </c>
      <c r="C29" s="24">
        <f>IF(C28&lt;0,"Short",IF(C28&lt;$K$4,"Below cushion","OK"))</f>
        <v/>
      </c>
      <c r="D29" s="24">
        <f>IF(D28&lt;0,"Short",IF(D28&lt;$K$4,"Below cushion","OK"))</f>
        <v/>
      </c>
      <c r="E29" s="24">
        <f>IF(E28&lt;0,"Short",IF(E28&lt;$K$4,"Below cushion","OK"))</f>
        <v/>
      </c>
      <c r="F29" s="24">
        <f>IF(F28&lt;0,"Short",IF(F28&lt;$K$4,"Below cushion","OK"))</f>
        <v/>
      </c>
      <c r="G29" s="24">
        <f>IF(G28&lt;0,"Short",IF(G28&lt;$K$4,"Below cushion","OK"))</f>
        <v/>
      </c>
      <c r="H29" s="24">
        <f>IF(H28&lt;0,"Short",IF(H28&lt;$K$4,"Below cushion","OK"))</f>
        <v/>
      </c>
      <c r="I29" s="24">
        <f>IF(I28&lt;0,"Short",IF(I28&lt;$K$4,"Below cushion","OK"))</f>
        <v/>
      </c>
      <c r="J29" s="24">
        <f>IF(J28&lt;0,"Short",IF(J28&lt;$K$4,"Below cushion","OK"))</f>
        <v/>
      </c>
      <c r="K29" s="24">
        <f>IF(K28&lt;0,"Short",IF(K28&lt;$K$4,"Below cushion","OK"))</f>
        <v/>
      </c>
      <c r="L29" s="24">
        <f>IF(L28&lt;0,"Short",IF(L28&lt;$K$4,"Below cushion","OK"))</f>
        <v/>
      </c>
      <c r="M29" s="24">
        <f>IF(M28&lt;0,"Short",IF(M28&lt;$K$4,"Below cushion","OK"))</f>
        <v/>
      </c>
    </row>
    <row r="31">
      <c r="A31" s="25" t="inlineStr">
        <is>
          <t>Summary</t>
        </is>
      </c>
    </row>
    <row r="32">
      <c r="A32" s="19" t="inlineStr">
        <is>
          <t>Lowest month-end cash balance</t>
        </is>
      </c>
      <c r="B32" s="20">
        <f>MIN(B28:M28)</f>
        <v/>
      </c>
      <c r="C32" s="26" t="n"/>
    </row>
    <row r="33">
      <c r="A33" s="19" t="inlineStr">
        <is>
          <t>Month with the lowest balance</t>
        </is>
      </c>
      <c r="B33" s="27">
        <f>INDEX(B6:M6,MATCH(MIN(B28:M28),B28:M28,0))</f>
        <v/>
      </c>
      <c r="C33" s="26" t="n"/>
    </row>
    <row r="34">
      <c r="A34" s="19" t="inlineStr">
        <is>
          <t>Number of months with negative ending cash</t>
        </is>
      </c>
      <c r="B34" s="28">
        <f>COUNTIF(B28:M28,"&lt;0")</f>
        <v/>
      </c>
      <c r="C34" s="26" t="n"/>
    </row>
    <row r="35">
      <c r="A35" s="19" t="inlineStr">
        <is>
          <t>Change in cash over the year</t>
        </is>
      </c>
      <c r="B35" s="20">
        <f>M28-B7</f>
        <v/>
      </c>
      <c r="C35" s="26" t="n"/>
    </row>
    <row r="37" ht="18" customHeight="1">
      <c r="A37" s="4" t="inlineStr">
        <is>
          <t>About this example: fictional seasonal landscaping company. March through May dip below zero because spring payroll, materials, and a new mower purchase hit before peak-season collections come in. Cash turns positive again in June. That kind of gap is what a seasonal working-capital line is designed to cover. All numbers are example data only.</t>
        </is>
      </c>
    </row>
    <row r="38"/>
    <row r="39"/>
  </sheetData>
  <mergeCells count="7">
    <mergeCell ref="B4:F4"/>
    <mergeCell ref="I4:J4"/>
    <mergeCell ref="B33:C33"/>
    <mergeCell ref="B34:C34"/>
    <mergeCell ref="B32:C32"/>
    <mergeCell ref="A37:N39"/>
    <mergeCell ref="B35:C35"/>
  </mergeCells>
  <conditionalFormatting sqref="B28:N28">
    <cfRule type="expression" priority="1" dxfId="0">
      <formula>B28&lt;0</formula>
    </cfRule>
    <cfRule type="expression" priority="2" dxfId="1">
      <formula>AND(B28&gt;=0,B28&lt;$K$4)</formula>
    </cfRule>
  </conditionalFormatting>
  <conditionalFormatting sqref="B29:M29">
    <cfRule type="expression" priority="3" dxfId="0">
      <formula>B29="Short"</formula>
    </cfRule>
    <cfRule type="expression" priority="4" dxfId="1">
      <formula>B29="Below cushion"</formula>
    </cfRule>
  </conditionalFormatting>
  <pageMargins left="0.75" right="0.75" top="1" bottom="1" header="0.5" footer="0.5"/>
  <pageSetup orientation="landscape" fitToHeight="0" fitToWidth="1"/>
  <headerFooter>
    <oddHeader>&amp;CBrandon Chiesa | brandonchiesa.com | Educational use only, not an offer of credit.</oddHeader>
    <oddFooter>&amp;CBrandon Chiesa | brandonchiesa.com | Educational use only, not an offer of credit.&amp;RPage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2026-10-01T13:04:38Z</dcterms:created>
  <dcterms:modified xsi:type="dcterms:W3CDTF">2026-10-01T13:04:38Z</dcterms:modified>
</cp:coreProperties>
</file>